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b Sevenz\วิธีคำนวนปันผล 2565\"/>
    </mc:Choice>
  </mc:AlternateContent>
  <xr:revisionPtr revIDLastSave="0" documentId="13_ncr:1_{7C7F0017-3EE0-44FF-95ED-53D3BC3781C5}" xr6:coauthVersionLast="47" xr6:coauthVersionMax="47" xr10:uidLastSave="{00000000-0000-0000-0000-000000000000}"/>
  <bookViews>
    <workbookView xWindow="-120" yWindow="-120" windowWidth="29040" windowHeight="15720" xr2:uid="{70020E2B-002C-442D-B97B-730A3ACAB170}"/>
  </bookViews>
  <sheets>
    <sheet name="รายดือน-วัน" sheetId="1" r:id="rId1"/>
    <sheet name="เฉลี่ยคื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1" l="1"/>
  <c r="J6" i="1"/>
  <c r="B5" i="2"/>
  <c r="V19" i="1"/>
  <c r="U19" i="1"/>
  <c r="T19" i="1"/>
  <c r="S19" i="1"/>
  <c r="R19" i="1"/>
  <c r="Q19" i="1"/>
  <c r="P19" i="1"/>
  <c r="O19" i="1"/>
  <c r="N19" i="1"/>
  <c r="M19" i="1"/>
  <c r="Y18" i="1"/>
  <c r="J18" i="1"/>
  <c r="H17" i="1"/>
  <c r="J17" i="1" s="1"/>
  <c r="H16" i="1"/>
  <c r="J16" i="1" s="1"/>
  <c r="H15" i="1"/>
  <c r="J15" i="1" s="1"/>
  <c r="J14" i="1"/>
  <c r="J13" i="1"/>
  <c r="H12" i="1"/>
  <c r="J12" i="1" s="1"/>
  <c r="H11" i="1"/>
  <c r="J11" i="1" s="1"/>
  <c r="H10" i="1"/>
  <c r="J10" i="1" s="1"/>
  <c r="H9" i="1"/>
  <c r="J9" i="1" s="1"/>
  <c r="J8" i="1"/>
  <c r="J19" i="1" l="1"/>
  <c r="J21" i="1" s="1"/>
</calcChain>
</file>

<file path=xl/sharedStrings.xml><?xml version="1.0" encoding="utf-8"?>
<sst xmlns="http://schemas.openxmlformats.org/spreadsheetml/2006/main" count="60" uniqueCount="59">
  <si>
    <t>รายละเอียดการคำนวณจ่ายเงินปันผลแบบรายเดือนและรายวัน</t>
  </si>
  <si>
    <t>จำนวนวัน/เดือน ที่คำนวณ</t>
  </si>
  <si>
    <t>(4)</t>
  </si>
  <si>
    <t>จำนวนวัน</t>
  </si>
  <si>
    <t>ยอดยกมา 01/12/2564</t>
  </si>
  <si>
    <t>12</t>
  </si>
  <si>
    <t>02/12/2564</t>
  </si>
  <si>
    <t>03/01/2565</t>
  </si>
  <si>
    <t>11</t>
  </si>
  <si>
    <t>03/02/2565</t>
  </si>
  <si>
    <t>01/06/2565</t>
  </si>
  <si>
    <t>01/07/2565</t>
  </si>
  <si>
    <t>15/08/2565</t>
  </si>
  <si>
    <t>07/09/2565</t>
  </si>
  <si>
    <t>11/10/2565</t>
  </si>
  <si>
    <t>เดือน</t>
  </si>
  <si>
    <t>มค.</t>
  </si>
  <si>
    <t>ก.พ.</t>
  </si>
  <si>
    <t>มี.ค.</t>
  </si>
  <si>
    <t>เม.ย.</t>
  </si>
  <si>
    <t>พ.ค.</t>
  </si>
  <si>
    <t>มิ.ย.</t>
  </si>
  <si>
    <t>ก.ค.</t>
  </si>
  <si>
    <t>ส.ค</t>
  </si>
  <si>
    <t>ก.ย.</t>
  </si>
  <si>
    <t>ต.ค</t>
  </si>
  <si>
    <t>พ.ย</t>
  </si>
  <si>
    <t>ธ.ค</t>
  </si>
  <si>
    <t>10/11/2565</t>
  </si>
  <si>
    <t>ยอดรวมปันผล</t>
  </si>
  <si>
    <t>วิธีการคำนวณ</t>
  </si>
  <si>
    <t>สหกรณ์ออมทรัพย์อนามัยสุรินทร์ จำกัด</t>
  </si>
  <si>
    <t>01/04/2565</t>
  </si>
  <si>
    <t>04/05/2565</t>
  </si>
  <si>
    <t>02/03/2565</t>
  </si>
  <si>
    <t>ปัดเศษขึ้น</t>
  </si>
  <si>
    <t>วิธีการนับเดือน/วัน โดยคำนวนเป็นยอดๆ</t>
  </si>
  <si>
    <t>อัตราเฉลี่ยคืน</t>
  </si>
  <si>
    <t>เฉลี่ยคืนที่ได้รับ</t>
  </si>
  <si>
    <t>ยกเว้นสัญญา สC-โครงการสินเชื่อสู้ภัยโควิด (COVID-19)</t>
  </si>
  <si>
    <t>ดอกเบี้ยสะสมรวม ณ 30 พย.65</t>
  </si>
  <si>
    <t>วิธีการคำนวณเฉลี่ยคืน</t>
  </si>
  <si>
    <t>1.หุ้นยกมาตอนต้นปี           (2) คูณ (3) หาร 100 คูณ (4) หาร (5)</t>
  </si>
  <si>
    <t>2.หุ้นที่ซื้อเพิ่มระหว่างปี      (1) คูณ (3) หาร 100 คูณ (4) หาร (5)</t>
  </si>
  <si>
    <t>จำนวนเดือน (4)</t>
  </si>
  <si>
    <t>จำนวนวัน (4)</t>
  </si>
  <si>
    <t>จำนวนเดือน/วันทั้งปี (5)</t>
  </si>
  <si>
    <t>วันที่โอนเงิน เพื่อซื้อหุ้น</t>
  </si>
  <si>
    <t>ลำดับ</t>
  </si>
  <si>
    <t>หุ้นสะสม (2)</t>
  </si>
  <si>
    <t xml:space="preserve">จำนวนหุ้น (1) </t>
  </si>
  <si>
    <t>ร้อยละ (3)</t>
  </si>
  <si>
    <t>จำนวนเงินปันผลรับ</t>
  </si>
  <si>
    <t>ซื้อหุ้นก่อน 7 ธค.64 คำนวณจำนวน 12 เดือน</t>
  </si>
  <si>
    <t>ซื้อหุ้น 8 ธค.64 - 7 มค.65 คำนวณจำนวน 11 เดือน</t>
  </si>
  <si>
    <t>ซื้อหุ้น 8 มค.65 ถึง 26 มค.65 คำนวณจำนวน 10 เดือน</t>
  </si>
  <si>
    <t>ซื้อหุ้นตั้งแต่วันที่ 27 มค.65 คำนวนจำนวนวันโดยนับวันที่ 27 จนถึงวันที่ 30 พย.65(รวม 30 พย)</t>
  </si>
  <si>
    <t>ปันผลรับจริง</t>
  </si>
  <si>
    <t>ผลต่าง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</si>
</sst>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ngsana New"/>
      <family val="1"/>
    </font>
    <font>
      <b/>
      <sz val="14"/>
      <name val="Angsana New"/>
      <family val="1"/>
    </font>
    <font>
      <sz val="14"/>
      <color theme="1"/>
      <name val="Angsana New"/>
      <family val="1"/>
    </font>
    <font>
      <sz val="14"/>
      <name val="Angsana New"/>
      <family val="1"/>
    </font>
    <font>
      <sz val="14"/>
      <color rgb="FFFF0000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u/>
      <sz val="14"/>
      <color theme="1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1" applyFont="1" applyFill="1" applyBorder="1" applyAlignment="1">
      <alignment horizontal="center"/>
    </xf>
    <xf numFmtId="164" fontId="2" fillId="0" borderId="0" xfId="1" applyFont="1" applyFill="1" applyBorder="1" applyAlignment="1">
      <alignment horizontal="left"/>
    </xf>
    <xf numFmtId="164" fontId="2" fillId="0" borderId="4" xfId="1" applyFont="1" applyFill="1" applyBorder="1" applyAlignment="1">
      <alignment horizontal="center"/>
    </xf>
    <xf numFmtId="0" fontId="4" fillId="0" borderId="3" xfId="0" applyFont="1" applyBorder="1"/>
    <xf numFmtId="49" fontId="4" fillId="0" borderId="3" xfId="0" applyNumberFormat="1" applyFont="1" applyBorder="1" applyAlignment="1">
      <alignment horizontal="center"/>
    </xf>
    <xf numFmtId="164" fontId="4" fillId="0" borderId="3" xfId="1" applyFont="1" applyFill="1" applyBorder="1"/>
    <xf numFmtId="49" fontId="5" fillId="0" borderId="3" xfId="1" applyNumberFormat="1" applyFont="1" applyFill="1" applyBorder="1" applyAlignment="1">
      <alignment horizontal="center"/>
    </xf>
    <xf numFmtId="164" fontId="4" fillId="0" borderId="0" xfId="1" applyFont="1" applyFill="1" applyBorder="1"/>
    <xf numFmtId="0" fontId="4" fillId="0" borderId="0" xfId="0" applyFont="1"/>
    <xf numFmtId="0" fontId="6" fillId="0" borderId="3" xfId="0" applyFont="1" applyBorder="1"/>
    <xf numFmtId="49" fontId="6" fillId="0" borderId="3" xfId="0" applyNumberFormat="1" applyFont="1" applyBorder="1" applyAlignment="1">
      <alignment horizontal="center"/>
    </xf>
    <xf numFmtId="164" fontId="6" fillId="0" borderId="3" xfId="1" applyFont="1" applyBorder="1" applyAlignment="1">
      <alignment horizontal="center"/>
    </xf>
    <xf numFmtId="164" fontId="6" fillId="0" borderId="3" xfId="1" applyFont="1" applyFill="1" applyBorder="1"/>
    <xf numFmtId="49" fontId="6" fillId="0" borderId="3" xfId="1" applyNumberFormat="1" applyFont="1" applyFill="1" applyBorder="1" applyAlignment="1">
      <alignment horizontal="center"/>
    </xf>
    <xf numFmtId="164" fontId="6" fillId="0" borderId="0" xfId="1" applyFont="1" applyFill="1" applyBorder="1"/>
    <xf numFmtId="0" fontId="6" fillId="0" borderId="0" xfId="0" applyFont="1"/>
    <xf numFmtId="49" fontId="6" fillId="0" borderId="3" xfId="1" applyNumberFormat="1" applyFont="1" applyFill="1" applyBorder="1"/>
    <xf numFmtId="164" fontId="4" fillId="0" borderId="3" xfId="1" applyFont="1" applyBorder="1" applyAlignment="1">
      <alignment horizontal="center"/>
    </xf>
    <xf numFmtId="49" fontId="5" fillId="0" borderId="3" xfId="1" applyNumberFormat="1" applyFont="1" applyFill="1" applyBorder="1"/>
    <xf numFmtId="164" fontId="4" fillId="0" borderId="0" xfId="1" applyFont="1" applyFill="1"/>
    <xf numFmtId="164" fontId="4" fillId="0" borderId="0" xfId="1" applyFont="1" applyFill="1" applyBorder="1" applyAlignment="1">
      <alignment horizontal="right"/>
    </xf>
    <xf numFmtId="164" fontId="4" fillId="0" borderId="0" xfId="1" applyFont="1" applyFill="1" applyAlignment="1">
      <alignment horizontal="right"/>
    </xf>
    <xf numFmtId="0" fontId="4" fillId="2" borderId="0" xfId="0" applyFont="1" applyFill="1"/>
    <xf numFmtId="165" fontId="4" fillId="0" borderId="0" xfId="1" applyNumberFormat="1" applyFont="1" applyFill="1"/>
    <xf numFmtId="164" fontId="2" fillId="0" borderId="0" xfId="1" applyFont="1"/>
    <xf numFmtId="0" fontId="2" fillId="0" borderId="0" xfId="0" applyFont="1" applyAlignment="1">
      <alignment horizontal="right"/>
    </xf>
    <xf numFmtId="164" fontId="4" fillId="0" borderId="0" xfId="0" applyNumberFormat="1" applyFont="1"/>
    <xf numFmtId="0" fontId="5" fillId="0" borderId="0" xfId="0" applyFont="1"/>
    <xf numFmtId="0" fontId="4" fillId="0" borderId="0" xfId="0" applyFont="1" applyAlignment="1">
      <alignment horizontal="right"/>
    </xf>
    <xf numFmtId="164" fontId="4" fillId="0" borderId="0" xfId="1" applyFont="1"/>
    <xf numFmtId="43" fontId="4" fillId="0" borderId="0" xfId="0" applyNumberFormat="1" applyFont="1"/>
    <xf numFmtId="0" fontId="7" fillId="0" borderId="0" xfId="0" applyFont="1"/>
    <xf numFmtId="9" fontId="7" fillId="0" borderId="0" xfId="0" applyNumberFormat="1" applyFont="1"/>
    <xf numFmtId="164" fontId="7" fillId="2" borderId="0" xfId="1" applyFont="1" applyFill="1"/>
    <xf numFmtId="0" fontId="8" fillId="0" borderId="0" xfId="0" applyFont="1"/>
    <xf numFmtId="164" fontId="7" fillId="3" borderId="0" xfId="1" applyFont="1" applyFill="1"/>
    <xf numFmtId="164" fontId="2" fillId="4" borderId="0" xfId="1" applyFont="1" applyFill="1" applyBorder="1" applyAlignment="1">
      <alignment horizontal="center"/>
    </xf>
    <xf numFmtId="0" fontId="2" fillId="4" borderId="0" xfId="0" applyFont="1" applyFill="1"/>
    <xf numFmtId="164" fontId="2" fillId="4" borderId="0" xfId="1" applyFont="1" applyFill="1" applyBorder="1" applyAlignment="1">
      <alignment horizontal="left"/>
    </xf>
    <xf numFmtId="164" fontId="4" fillId="4" borderId="0" xfId="1" applyFont="1" applyFill="1" applyBorder="1"/>
    <xf numFmtId="0" fontId="4" fillId="4" borderId="0" xfId="0" applyFont="1" applyFill="1"/>
    <xf numFmtId="164" fontId="6" fillId="4" borderId="0" xfId="1" applyFont="1" applyFill="1" applyBorder="1"/>
    <xf numFmtId="0" fontId="6" fillId="4" borderId="0" xfId="0" applyFont="1" applyFill="1"/>
    <xf numFmtId="164" fontId="4" fillId="4" borderId="0" xfId="1" applyFont="1" applyFill="1" applyBorder="1" applyAlignment="1">
      <alignment horizontal="left"/>
    </xf>
    <xf numFmtId="0" fontId="9" fillId="4" borderId="0" xfId="0" applyFont="1" applyFill="1" applyAlignment="1">
      <alignment horizontal="left"/>
    </xf>
    <xf numFmtId="164" fontId="2" fillId="2" borderId="6" xfId="0" applyNumberFormat="1" applyFont="1" applyFill="1" applyBorder="1"/>
    <xf numFmtId="0" fontId="3" fillId="0" borderId="0" xfId="0" applyFont="1" applyAlignment="1">
      <alignment horizontal="right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164" fontId="2" fillId="0" borderId="4" xfId="1" applyFont="1" applyFill="1" applyBorder="1" applyAlignment="1"/>
    <xf numFmtId="49" fontId="2" fillId="0" borderId="5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wrapText="1"/>
    </xf>
    <xf numFmtId="164" fontId="3" fillId="0" borderId="3" xfId="1" applyFont="1" applyFill="1" applyBorder="1" applyAlignment="1">
      <alignment horizontal="center" wrapText="1"/>
    </xf>
    <xf numFmtId="164" fontId="2" fillId="0" borderId="5" xfId="1" applyFont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wrapText="1"/>
    </xf>
    <xf numFmtId="164" fontId="2" fillId="3" borderId="0" xfId="1" applyFont="1" applyFill="1"/>
    <xf numFmtId="49" fontId="4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2" xfId="1" applyFont="1" applyFill="1" applyBorder="1" applyAlignment="1">
      <alignment horizontal="center"/>
    </xf>
    <xf numFmtId="164" fontId="2" fillId="0" borderId="3" xfId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23</xdr:row>
      <xdr:rowOff>36537</xdr:rowOff>
    </xdr:from>
    <xdr:to>
      <xdr:col>9</xdr:col>
      <xdr:colOff>363961</xdr:colOff>
      <xdr:row>30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DC29F4-A051-4D55-9879-CE1E7F5944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408" t="23687" r="21879" b="46032"/>
        <a:stretch/>
      </xdr:blipFill>
      <xdr:spPr>
        <a:xfrm>
          <a:off x="53340" y="6170637"/>
          <a:ext cx="5713201" cy="1731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5E646-3941-4999-B0F3-7B9A82B1832C}">
  <dimension ref="A1:AB23"/>
  <sheetViews>
    <sheetView tabSelected="1" topLeftCell="A22" zoomScaleNormal="100" workbookViewId="0">
      <selection activeCell="J36" sqref="J36"/>
    </sheetView>
  </sheetViews>
  <sheetFormatPr defaultColWidth="8.85546875" defaultRowHeight="21" x14ac:dyDescent="0.45"/>
  <cols>
    <col min="1" max="1" width="5.140625" style="11" bestFit="1" customWidth="1"/>
    <col min="2" max="2" width="8.85546875" style="11"/>
    <col min="3" max="3" width="8.85546875" style="11" customWidth="1"/>
    <col min="4" max="4" width="8.85546875" style="11" bestFit="1" customWidth="1"/>
    <col min="5" max="5" width="5.7109375" style="11" customWidth="1"/>
    <col min="6" max="6" width="8.85546875" style="11" hidden="1" customWidth="1"/>
    <col min="7" max="7" width="9.28515625" style="30" customWidth="1"/>
    <col min="8" max="8" width="8.85546875" style="11" customWidth="1"/>
    <col min="9" max="9" width="15.140625" style="11" customWidth="1"/>
    <col min="10" max="10" width="9.28515625" style="11" bestFit="1" customWidth="1"/>
    <col min="11" max="11" width="4.140625" style="11" customWidth="1"/>
    <col min="12" max="12" width="8.85546875" style="11"/>
    <col min="13" max="13" width="4.140625" style="11" bestFit="1" customWidth="1"/>
    <col min="14" max="14" width="4" style="11" bestFit="1" customWidth="1"/>
    <col min="15" max="16" width="4.42578125" style="11" bestFit="1" customWidth="1"/>
    <col min="17" max="17" width="4.7109375" style="11" bestFit="1" customWidth="1"/>
    <col min="18" max="18" width="4.42578125" style="11" bestFit="1" customWidth="1"/>
    <col min="19" max="20" width="4.28515625" style="11" bestFit="1" customWidth="1"/>
    <col min="21" max="21" width="4" style="11" bestFit="1" customWidth="1"/>
    <col min="22" max="22" width="4.140625" style="11" bestFit="1" customWidth="1"/>
    <col min="23" max="23" width="3.85546875" style="11" bestFit="1" customWidth="1"/>
    <col min="24" max="24" width="4" style="11" bestFit="1" customWidth="1"/>
    <col min="25" max="26" width="4.140625" style="11" bestFit="1" customWidth="1"/>
    <col min="27" max="16384" width="8.85546875" style="11"/>
  </cols>
  <sheetData>
    <row r="1" spans="1:28" s="2" customFormat="1" x14ac:dyDescent="0.45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1"/>
      <c r="L1" s="1"/>
      <c r="M1" s="1"/>
    </row>
    <row r="2" spans="1:28" s="2" customFormat="1" x14ac:dyDescent="0.45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1"/>
      <c r="L2" s="1"/>
      <c r="M2" s="1"/>
    </row>
    <row r="3" spans="1:28" s="2" customFormat="1" x14ac:dyDescent="0.45">
      <c r="A3" s="63"/>
      <c r="B3" s="63"/>
      <c r="C3" s="63"/>
      <c r="D3" s="63"/>
      <c r="E3" s="63"/>
      <c r="F3" s="63"/>
      <c r="G3" s="63"/>
      <c r="H3" s="63"/>
      <c r="I3" s="63"/>
      <c r="J3" s="63"/>
      <c r="K3" s="1"/>
      <c r="M3" s="1"/>
    </row>
    <row r="4" spans="1:28" s="2" customFormat="1" x14ac:dyDescent="0.45">
      <c r="A4" s="50"/>
      <c r="B4" s="52"/>
      <c r="C4" s="54"/>
      <c r="D4" s="54"/>
      <c r="E4" s="64"/>
      <c r="F4" s="64"/>
      <c r="G4" s="65" t="s">
        <v>1</v>
      </c>
      <c r="H4" s="65"/>
      <c r="I4" s="65"/>
      <c r="J4" s="5"/>
      <c r="K4" s="3"/>
      <c r="L4" s="47" t="s">
        <v>36</v>
      </c>
      <c r="M4" s="39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</row>
    <row r="5" spans="1:28" s="2" customFormat="1" ht="63" x14ac:dyDescent="0.45">
      <c r="A5" s="51" t="s">
        <v>48</v>
      </c>
      <c r="B5" s="53" t="s">
        <v>47</v>
      </c>
      <c r="C5" s="55" t="s">
        <v>50</v>
      </c>
      <c r="D5" s="55" t="s">
        <v>49</v>
      </c>
      <c r="E5" s="59" t="s">
        <v>51</v>
      </c>
      <c r="F5" s="59" t="s">
        <v>2</v>
      </c>
      <c r="G5" s="57" t="s">
        <v>44</v>
      </c>
      <c r="H5" s="56" t="s">
        <v>45</v>
      </c>
      <c r="I5" s="56" t="s">
        <v>46</v>
      </c>
      <c r="J5" s="58" t="s">
        <v>52</v>
      </c>
      <c r="K5" s="4"/>
      <c r="L5" s="46" t="s">
        <v>53</v>
      </c>
      <c r="M5" s="41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</row>
    <row r="6" spans="1:28" x14ac:dyDescent="0.45">
      <c r="A6" s="6">
        <v>1</v>
      </c>
      <c r="B6" s="61" t="s">
        <v>4</v>
      </c>
      <c r="C6" s="61"/>
      <c r="D6" s="8">
        <v>85600</v>
      </c>
      <c r="E6" s="8">
        <v>5.6</v>
      </c>
      <c r="F6" s="8">
        <v>100</v>
      </c>
      <c r="G6" s="9" t="s">
        <v>5</v>
      </c>
      <c r="H6" s="8"/>
      <c r="I6" s="8">
        <v>12</v>
      </c>
      <c r="J6" s="8">
        <f>D6*E6/F6*G6/I6</f>
        <v>4793.5999999999995</v>
      </c>
      <c r="K6" s="10"/>
      <c r="L6" s="46" t="s">
        <v>54</v>
      </c>
      <c r="M6" s="42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8" s="18" customFormat="1" x14ac:dyDescent="0.45">
      <c r="A7" s="12">
        <v>2</v>
      </c>
      <c r="B7" s="13" t="s">
        <v>6</v>
      </c>
      <c r="C7" s="14">
        <v>2000</v>
      </c>
      <c r="D7" s="15">
        <v>87600</v>
      </c>
      <c r="E7" s="8">
        <v>5.6</v>
      </c>
      <c r="F7" s="15">
        <v>100</v>
      </c>
      <c r="G7" s="16" t="s">
        <v>5</v>
      </c>
      <c r="H7" s="15"/>
      <c r="I7" s="15">
        <v>12</v>
      </c>
      <c r="J7" s="15">
        <f>C7*E7/F7*G7/I7</f>
        <v>112</v>
      </c>
      <c r="K7" s="17"/>
      <c r="L7" s="46" t="s">
        <v>55</v>
      </c>
      <c r="M7" s="44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spans="1:28" s="18" customFormat="1" x14ac:dyDescent="0.45">
      <c r="A8" s="12">
        <v>3</v>
      </c>
      <c r="B8" s="13" t="s">
        <v>7</v>
      </c>
      <c r="C8" s="14">
        <v>2000</v>
      </c>
      <c r="D8" s="15">
        <v>89600</v>
      </c>
      <c r="E8" s="8">
        <v>5.6</v>
      </c>
      <c r="F8" s="15">
        <v>100</v>
      </c>
      <c r="G8" s="16" t="s">
        <v>8</v>
      </c>
      <c r="H8" s="15"/>
      <c r="I8" s="15">
        <v>12</v>
      </c>
      <c r="J8" s="15">
        <f>C8*E8/F8*G8/I8</f>
        <v>102.66666666666667</v>
      </c>
      <c r="K8" s="17"/>
      <c r="L8" s="46" t="s">
        <v>56</v>
      </c>
      <c r="M8" s="44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spans="1:28" s="18" customFormat="1" x14ac:dyDescent="0.45">
      <c r="A9" s="12">
        <v>4</v>
      </c>
      <c r="B9" s="13" t="s">
        <v>9</v>
      </c>
      <c r="C9" s="14">
        <v>2000</v>
      </c>
      <c r="D9" s="15">
        <v>91600</v>
      </c>
      <c r="E9" s="8">
        <v>5.6</v>
      </c>
      <c r="F9" s="15">
        <v>100</v>
      </c>
      <c r="G9" s="19"/>
      <c r="H9" s="15">
        <f>8+18+275</f>
        <v>301</v>
      </c>
      <c r="I9" s="15">
        <v>365</v>
      </c>
      <c r="J9" s="15">
        <f t="shared" ref="J9:J18" si="0">C9*E9/F9*H9/I9</f>
        <v>92.361643835616434</v>
      </c>
      <c r="K9" s="17"/>
      <c r="L9" s="17"/>
      <c r="M9" s="17"/>
    </row>
    <row r="10" spans="1:28" s="18" customFormat="1" x14ac:dyDescent="0.45">
      <c r="A10" s="12">
        <v>5</v>
      </c>
      <c r="B10" s="13" t="s">
        <v>34</v>
      </c>
      <c r="C10" s="14">
        <v>2000</v>
      </c>
      <c r="D10" s="15">
        <v>93600</v>
      </c>
      <c r="E10" s="8">
        <v>5.6</v>
      </c>
      <c r="F10" s="15">
        <v>100</v>
      </c>
      <c r="G10" s="19"/>
      <c r="H10" s="15">
        <f>9+21+244</f>
        <v>274</v>
      </c>
      <c r="I10" s="15">
        <v>365</v>
      </c>
      <c r="J10" s="15">
        <f t="shared" si="0"/>
        <v>84.07671232876713</v>
      </c>
      <c r="K10" s="17"/>
      <c r="L10" s="17"/>
      <c r="M10" s="17"/>
    </row>
    <row r="11" spans="1:28" s="18" customFormat="1" x14ac:dyDescent="0.45">
      <c r="A11" s="12">
        <v>6</v>
      </c>
      <c r="B11" s="13" t="s">
        <v>32</v>
      </c>
      <c r="C11" s="14">
        <v>2500</v>
      </c>
      <c r="D11" s="15">
        <v>96100</v>
      </c>
      <c r="E11" s="8">
        <v>5.6</v>
      </c>
      <c r="F11" s="15">
        <v>100</v>
      </c>
      <c r="G11" s="19"/>
      <c r="H11" s="15">
        <f>30+214</f>
        <v>244</v>
      </c>
      <c r="I11" s="15">
        <v>365</v>
      </c>
      <c r="J11" s="15">
        <f t="shared" si="0"/>
        <v>93.589041095890408</v>
      </c>
      <c r="K11" s="17"/>
      <c r="L11" s="17"/>
      <c r="M11" s="17"/>
    </row>
    <row r="12" spans="1:28" s="18" customFormat="1" x14ac:dyDescent="0.45">
      <c r="A12" s="12">
        <v>7</v>
      </c>
      <c r="B12" s="13" t="s">
        <v>33</v>
      </c>
      <c r="C12" s="14">
        <v>2500</v>
      </c>
      <c r="D12" s="15">
        <v>98600</v>
      </c>
      <c r="E12" s="8">
        <v>5.6</v>
      </c>
      <c r="F12" s="15">
        <v>100</v>
      </c>
      <c r="G12" s="19"/>
      <c r="H12" s="15">
        <f>7+21+183</f>
        <v>211</v>
      </c>
      <c r="I12" s="15">
        <v>365</v>
      </c>
      <c r="J12" s="15">
        <f t="shared" si="0"/>
        <v>80.93150684931507</v>
      </c>
      <c r="K12" s="17"/>
      <c r="L12" s="17"/>
      <c r="M12" s="17"/>
    </row>
    <row r="13" spans="1:28" x14ac:dyDescent="0.45">
      <c r="A13" s="6">
        <v>8</v>
      </c>
      <c r="B13" s="7" t="s">
        <v>10</v>
      </c>
      <c r="C13" s="20">
        <v>2500</v>
      </c>
      <c r="D13" s="8">
        <v>101100</v>
      </c>
      <c r="E13" s="8">
        <v>5.6</v>
      </c>
      <c r="F13" s="8">
        <v>100</v>
      </c>
      <c r="G13" s="21"/>
      <c r="H13" s="8">
        <v>183</v>
      </c>
      <c r="I13" s="8">
        <v>365</v>
      </c>
      <c r="J13" s="8">
        <f t="shared" si="0"/>
        <v>70.191780821917803</v>
      </c>
      <c r="K13" s="10"/>
      <c r="L13" s="10"/>
      <c r="M13" s="10"/>
    </row>
    <row r="14" spans="1:28" x14ac:dyDescent="0.45">
      <c r="A14" s="6">
        <v>9</v>
      </c>
      <c r="B14" s="7" t="s">
        <v>11</v>
      </c>
      <c r="C14" s="20">
        <v>2500</v>
      </c>
      <c r="D14" s="8">
        <v>103600</v>
      </c>
      <c r="E14" s="8">
        <v>5.6</v>
      </c>
      <c r="F14" s="8">
        <v>100</v>
      </c>
      <c r="G14" s="21"/>
      <c r="H14" s="8">
        <v>153</v>
      </c>
      <c r="I14" s="8">
        <v>365</v>
      </c>
      <c r="J14" s="8">
        <f t="shared" si="0"/>
        <v>58.684931506849317</v>
      </c>
      <c r="K14" s="10"/>
      <c r="L14" s="10"/>
      <c r="M14" s="10"/>
    </row>
    <row r="15" spans="1:28" x14ac:dyDescent="0.45">
      <c r="A15" s="6">
        <v>10</v>
      </c>
      <c r="B15" s="7" t="s">
        <v>12</v>
      </c>
      <c r="C15" s="8">
        <v>2500</v>
      </c>
      <c r="D15" s="8">
        <v>106100</v>
      </c>
      <c r="E15" s="8">
        <v>5.6</v>
      </c>
      <c r="F15" s="8">
        <v>100</v>
      </c>
      <c r="G15" s="21"/>
      <c r="H15" s="8">
        <f>6+11+91</f>
        <v>108</v>
      </c>
      <c r="I15" s="8">
        <v>365</v>
      </c>
      <c r="J15" s="8">
        <f t="shared" si="0"/>
        <v>41.424657534246577</v>
      </c>
      <c r="K15" s="10"/>
      <c r="L15" s="10"/>
      <c r="M15" s="10"/>
    </row>
    <row r="16" spans="1:28" x14ac:dyDescent="0.45">
      <c r="A16" s="12">
        <v>11</v>
      </c>
      <c r="B16" s="13" t="s">
        <v>13</v>
      </c>
      <c r="C16" s="15">
        <v>2500</v>
      </c>
      <c r="D16" s="15">
        <v>108600</v>
      </c>
      <c r="E16" s="8">
        <v>5.6</v>
      </c>
      <c r="F16" s="15">
        <v>100</v>
      </c>
      <c r="G16" s="19"/>
      <c r="H16" s="15">
        <f>4+20+61</f>
        <v>85</v>
      </c>
      <c r="I16" s="15">
        <v>365</v>
      </c>
      <c r="J16" s="15">
        <f t="shared" si="0"/>
        <v>32.602739726027394</v>
      </c>
      <c r="K16" s="10"/>
      <c r="L16" s="10"/>
      <c r="M16" s="11">
        <v>1</v>
      </c>
      <c r="N16" s="11">
        <v>2</v>
      </c>
      <c r="O16" s="11">
        <v>3</v>
      </c>
      <c r="P16" s="11">
        <v>4</v>
      </c>
      <c r="Q16" s="11">
        <v>5</v>
      </c>
      <c r="R16" s="11">
        <v>6</v>
      </c>
      <c r="S16" s="11">
        <v>7</v>
      </c>
      <c r="T16" s="11">
        <v>8</v>
      </c>
      <c r="U16" s="11">
        <v>9</v>
      </c>
      <c r="V16" s="11">
        <v>10</v>
      </c>
      <c r="W16" s="11">
        <v>11</v>
      </c>
      <c r="X16" s="11">
        <v>12</v>
      </c>
      <c r="AA16" s="22"/>
      <c r="AB16" s="22"/>
    </row>
    <row r="17" spans="1:25" x14ac:dyDescent="0.45">
      <c r="A17" s="12">
        <v>12</v>
      </c>
      <c r="B17" s="13" t="s">
        <v>14</v>
      </c>
      <c r="C17" s="15">
        <v>2500</v>
      </c>
      <c r="D17" s="15">
        <v>111100</v>
      </c>
      <c r="E17" s="8">
        <v>5.6</v>
      </c>
      <c r="F17" s="15">
        <v>100</v>
      </c>
      <c r="G17" s="19"/>
      <c r="H17" s="15">
        <f>10+11+30</f>
        <v>51</v>
      </c>
      <c r="I17" s="15">
        <v>365</v>
      </c>
      <c r="J17" s="15">
        <f t="shared" si="0"/>
        <v>19.561643835616437</v>
      </c>
      <c r="K17" s="10"/>
      <c r="L17" s="23" t="s">
        <v>15</v>
      </c>
      <c r="M17" s="24" t="s">
        <v>16</v>
      </c>
      <c r="N17" s="24" t="s">
        <v>17</v>
      </c>
      <c r="O17" s="24" t="s">
        <v>18</v>
      </c>
      <c r="P17" s="24" t="s">
        <v>19</v>
      </c>
      <c r="Q17" s="24" t="s">
        <v>20</v>
      </c>
      <c r="R17" s="24" t="s">
        <v>21</v>
      </c>
      <c r="S17" s="24" t="s">
        <v>22</v>
      </c>
      <c r="T17" s="24" t="s">
        <v>23</v>
      </c>
      <c r="U17" s="24" t="s">
        <v>24</v>
      </c>
      <c r="V17" s="24" t="s">
        <v>25</v>
      </c>
      <c r="W17" s="24" t="s">
        <v>26</v>
      </c>
      <c r="X17" s="24" t="s">
        <v>27</v>
      </c>
      <c r="Y17" s="22"/>
    </row>
    <row r="18" spans="1:25" x14ac:dyDescent="0.45">
      <c r="A18" s="6">
        <v>13</v>
      </c>
      <c r="B18" s="7" t="s">
        <v>28</v>
      </c>
      <c r="C18" s="8">
        <v>2500</v>
      </c>
      <c r="D18" s="8">
        <v>113600</v>
      </c>
      <c r="E18" s="8">
        <v>5.6</v>
      </c>
      <c r="F18" s="8">
        <v>100</v>
      </c>
      <c r="G18" s="21"/>
      <c r="H18" s="8">
        <v>20</v>
      </c>
      <c r="I18" s="8">
        <v>365</v>
      </c>
      <c r="J18" s="8">
        <f t="shared" si="0"/>
        <v>7.6712328767123283</v>
      </c>
      <c r="K18" s="10"/>
      <c r="L18" s="23" t="s">
        <v>3</v>
      </c>
      <c r="M18" s="11">
        <v>31</v>
      </c>
      <c r="N18" s="11">
        <v>28</v>
      </c>
      <c r="O18" s="11">
        <v>31</v>
      </c>
      <c r="P18" s="11">
        <v>30</v>
      </c>
      <c r="Q18" s="11">
        <v>31</v>
      </c>
      <c r="R18" s="11">
        <v>30</v>
      </c>
      <c r="S18" s="11">
        <v>31</v>
      </c>
      <c r="T18" s="11">
        <v>31</v>
      </c>
      <c r="U18" s="11">
        <v>30</v>
      </c>
      <c r="V18" s="11">
        <v>31</v>
      </c>
      <c r="W18" s="25">
        <v>30</v>
      </c>
      <c r="X18" s="11">
        <v>31</v>
      </c>
      <c r="Y18" s="26">
        <f>SUM(M18:X18)</f>
        <v>365</v>
      </c>
    </row>
    <row r="19" spans="1:25" ht="21.75" thickBot="1" x14ac:dyDescent="0.5">
      <c r="G19" s="49"/>
      <c r="H19" s="27"/>
      <c r="I19" s="28" t="s">
        <v>29</v>
      </c>
      <c r="J19" s="48">
        <f>SUM(J6:J18)</f>
        <v>5589.3625570776258</v>
      </c>
      <c r="K19" s="32"/>
      <c r="L19" s="29"/>
      <c r="M19" s="11">
        <f>SUM(M18:W18)</f>
        <v>334</v>
      </c>
      <c r="N19" s="11">
        <f>SUM(N18:W18)</f>
        <v>303</v>
      </c>
      <c r="O19" s="11">
        <f>SUM(O18:W18)</f>
        <v>275</v>
      </c>
      <c r="P19" s="11">
        <f>SUM(P18:W18)</f>
        <v>244</v>
      </c>
      <c r="Q19" s="11">
        <f>SUM(Q18:W18)</f>
        <v>214</v>
      </c>
      <c r="R19" s="11">
        <f>SUM(R18:W18)</f>
        <v>183</v>
      </c>
      <c r="S19" s="11">
        <f>SUM(S18:W18)</f>
        <v>153</v>
      </c>
      <c r="T19" s="11">
        <f>SUM(T18:W18)</f>
        <v>122</v>
      </c>
      <c r="U19" s="11">
        <f>SUM(U18:W18)</f>
        <v>91</v>
      </c>
      <c r="V19" s="11">
        <f>SUM(V18:W18)</f>
        <v>61</v>
      </c>
      <c r="W19" s="11">
        <v>30</v>
      </c>
    </row>
    <row r="20" spans="1:25" ht="21.75" thickTop="1" x14ac:dyDescent="0.45">
      <c r="I20" s="28" t="s">
        <v>57</v>
      </c>
      <c r="J20" s="60">
        <v>5590</v>
      </c>
      <c r="K20" s="11" t="s">
        <v>35</v>
      </c>
      <c r="L20" s="32"/>
      <c r="M20" s="32"/>
    </row>
    <row r="21" spans="1:25" x14ac:dyDescent="0.45">
      <c r="A21" s="2" t="s">
        <v>30</v>
      </c>
      <c r="I21" s="31" t="s">
        <v>58</v>
      </c>
      <c r="J21" s="33">
        <f>J19-J20</f>
        <v>-0.63744292237424816</v>
      </c>
      <c r="K21" s="33"/>
      <c r="L21" s="33"/>
      <c r="M21" s="33"/>
    </row>
    <row r="22" spans="1:25" x14ac:dyDescent="0.45">
      <c r="A22" s="2" t="s">
        <v>42</v>
      </c>
    </row>
    <row r="23" spans="1:25" x14ac:dyDescent="0.45">
      <c r="A23" s="2" t="s">
        <v>43</v>
      </c>
    </row>
  </sheetData>
  <mergeCells count="6">
    <mergeCell ref="B6:C6"/>
    <mergeCell ref="A1:J1"/>
    <mergeCell ref="A2:J2"/>
    <mergeCell ref="A3:J3"/>
    <mergeCell ref="E4:F4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C42C9-23E1-457E-AE5E-DF5668A60A83}">
  <dimension ref="A1:C5"/>
  <sheetViews>
    <sheetView workbookViewId="0">
      <selection activeCell="H12" sqref="H12"/>
    </sheetView>
  </sheetViews>
  <sheetFormatPr defaultColWidth="8.85546875" defaultRowHeight="23.25" x14ac:dyDescent="0.5"/>
  <cols>
    <col min="1" max="1" width="26.140625" style="34" bestFit="1" customWidth="1"/>
    <col min="2" max="2" width="11" style="34" bestFit="1" customWidth="1"/>
    <col min="3" max="16384" width="8.85546875" style="34"/>
  </cols>
  <sheetData>
    <row r="1" spans="1:3" x14ac:dyDescent="0.5">
      <c r="A1" s="37" t="s">
        <v>41</v>
      </c>
    </row>
    <row r="3" spans="1:3" x14ac:dyDescent="0.5">
      <c r="A3" s="34" t="s">
        <v>37</v>
      </c>
      <c r="B3" s="35">
        <v>0.22</v>
      </c>
    </row>
    <row r="4" spans="1:3" x14ac:dyDescent="0.5">
      <c r="A4" s="34" t="s">
        <v>40</v>
      </c>
      <c r="B4" s="36">
        <v>20000</v>
      </c>
      <c r="C4" s="34" t="s">
        <v>39</v>
      </c>
    </row>
    <row r="5" spans="1:3" x14ac:dyDescent="0.5">
      <c r="A5" s="34" t="s">
        <v>38</v>
      </c>
      <c r="B5" s="38">
        <f>B4*B3</f>
        <v>4400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รายดือน-วัน</vt:lpstr>
      <vt:lpstr>เฉลี่ยคืน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Kansita กานต์</dc:creator>
  <cp:lastModifiedBy>Sphcoop</cp:lastModifiedBy>
  <dcterms:created xsi:type="dcterms:W3CDTF">2022-12-01T12:18:00Z</dcterms:created>
  <dcterms:modified xsi:type="dcterms:W3CDTF">2022-12-14T04:11:40Z</dcterms:modified>
</cp:coreProperties>
</file>